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tian.fernanda\Desktop\"/>
    </mc:Choice>
  </mc:AlternateContent>
  <xr:revisionPtr revIDLastSave="0" documentId="13_ncr:1_{B10B8EAD-96CC-4302-9012-593BDA5E3794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Data Cruda de Hechos" sheetId="1" r:id="rId1"/>
    <sheet name="Data Cruda de Afecciones " sheetId="2" r:id="rId2"/>
    <sheet name="Data de la Variables 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2" i="1" l="1"/>
  <c r="C62" i="1"/>
  <c r="B62" i="1"/>
  <c r="E62" i="1" s="1"/>
  <c r="E61" i="1"/>
  <c r="D61" i="1"/>
  <c r="C61" i="1"/>
  <c r="B61" i="1"/>
  <c r="D60" i="1"/>
  <c r="C60" i="1"/>
  <c r="B60" i="1"/>
  <c r="D59" i="1"/>
  <c r="C59" i="1"/>
  <c r="E59" i="1" s="1"/>
  <c r="B59" i="1"/>
  <c r="D58" i="1"/>
  <c r="C58" i="1"/>
  <c r="B58" i="1"/>
  <c r="E58" i="1" s="1"/>
  <c r="D57" i="1"/>
  <c r="C57" i="1"/>
  <c r="B57" i="1"/>
  <c r="E57" i="1" s="1"/>
  <c r="D56" i="1"/>
  <c r="C56" i="1"/>
  <c r="B56" i="1"/>
  <c r="D55" i="1"/>
  <c r="C55" i="1"/>
  <c r="B55" i="1"/>
  <c r="D54" i="1"/>
  <c r="C54" i="1"/>
  <c r="B54" i="1"/>
  <c r="D53" i="1"/>
  <c r="C53" i="1"/>
  <c r="C63" i="1" s="1"/>
  <c r="B53" i="1"/>
  <c r="E53" i="1" s="1"/>
  <c r="B169" i="1"/>
  <c r="B166" i="1"/>
  <c r="B164" i="1"/>
  <c r="D63" i="1" l="1"/>
  <c r="E56" i="1"/>
  <c r="E60" i="1"/>
  <c r="B63" i="1"/>
  <c r="E54" i="1"/>
  <c r="E55" i="1"/>
  <c r="E63" i="1"/>
  <c r="F62" i="1" s="1"/>
  <c r="B10" i="2"/>
  <c r="B20" i="1"/>
  <c r="C20" i="1"/>
  <c r="D20" i="1"/>
  <c r="D18" i="1"/>
  <c r="B18" i="1"/>
  <c r="C18" i="1"/>
  <c r="C10" i="2"/>
  <c r="B14" i="2"/>
  <c r="D10" i="2"/>
  <c r="C14" i="2"/>
  <c r="C13" i="3"/>
  <c r="D14" i="2"/>
  <c r="D14" i="1"/>
  <c r="C14" i="1"/>
  <c r="B14" i="1"/>
  <c r="D21" i="1"/>
  <c r="C21" i="1"/>
  <c r="B21" i="1"/>
  <c r="D19" i="1"/>
  <c r="C19" i="1"/>
  <c r="B19" i="1"/>
  <c r="D16" i="1"/>
  <c r="C16" i="1"/>
  <c r="B163" i="1"/>
  <c r="B16" i="1"/>
  <c r="D15" i="1"/>
  <c r="C15" i="1"/>
  <c r="B15" i="1"/>
  <c r="D8" i="1"/>
  <c r="C8" i="1"/>
  <c r="B8" i="1"/>
  <c r="D13" i="1"/>
  <c r="C13" i="1"/>
  <c r="B13" i="1"/>
  <c r="B11" i="1"/>
  <c r="C11" i="1"/>
  <c r="D11" i="1"/>
  <c r="D10" i="1"/>
  <c r="C10" i="1"/>
  <c r="B10" i="1"/>
  <c r="D9" i="1"/>
  <c r="C9" i="1"/>
  <c r="B9" i="1"/>
  <c r="D12" i="1"/>
  <c r="C12" i="1"/>
  <c r="B12" i="1"/>
  <c r="F53" i="1" l="1"/>
  <c r="F61" i="1"/>
  <c r="F56" i="1"/>
  <c r="F57" i="1"/>
  <c r="F58" i="1"/>
  <c r="F59" i="1"/>
  <c r="F54" i="1"/>
  <c r="F55" i="1"/>
  <c r="F60" i="1"/>
  <c r="E14" i="1"/>
  <c r="E16" i="1"/>
  <c r="E9" i="1"/>
  <c r="E19" i="1"/>
  <c r="E10" i="1"/>
  <c r="E15" i="1"/>
  <c r="E13" i="1"/>
  <c r="E21" i="1"/>
  <c r="E14" i="2"/>
  <c r="B17" i="3" s="1"/>
  <c r="D13" i="3"/>
  <c r="E10" i="2"/>
  <c r="B13" i="3" s="1"/>
  <c r="C17" i="3"/>
  <c r="E11" i="1"/>
  <c r="E18" i="1"/>
  <c r="D17" i="3"/>
  <c r="E17" i="3"/>
  <c r="E12" i="1"/>
  <c r="E20" i="1"/>
  <c r="E8" i="1"/>
  <c r="D15" i="2"/>
  <c r="B15" i="2"/>
  <c r="C15" i="2"/>
  <c r="D18" i="3"/>
  <c r="D12" i="2"/>
  <c r="B12" i="2"/>
  <c r="C12" i="2"/>
  <c r="D14" i="3"/>
  <c r="B11" i="2"/>
  <c r="C11" i="2"/>
  <c r="D11" i="2"/>
  <c r="C9" i="2"/>
  <c r="B9" i="2"/>
  <c r="D9" i="2"/>
  <c r="B8" i="2"/>
  <c r="C8" i="2"/>
  <c r="B13" i="2"/>
  <c r="D8" i="2"/>
  <c r="D13" i="2"/>
  <c r="C13" i="2"/>
  <c r="C17" i="1"/>
  <c r="C22" i="1" s="1"/>
  <c r="D17" i="1"/>
  <c r="D22" i="1" s="1"/>
  <c r="B17" i="1"/>
  <c r="F63" i="1" l="1"/>
  <c r="E17" i="1"/>
  <c r="E22" i="1" s="1"/>
  <c r="F12" i="1" s="1"/>
  <c r="E12" i="2"/>
  <c r="B15" i="3" s="1"/>
  <c r="D11" i="3"/>
  <c r="D16" i="3"/>
  <c r="C16" i="3"/>
  <c r="E9" i="2"/>
  <c r="B12" i="3" s="1"/>
  <c r="E15" i="2"/>
  <c r="B18" i="3" s="1"/>
  <c r="E8" i="2"/>
  <c r="B11" i="3" s="1"/>
  <c r="E11" i="2"/>
  <c r="B14" i="3" s="1"/>
  <c r="C15" i="3"/>
  <c r="C18" i="3"/>
  <c r="E11" i="3"/>
  <c r="E13" i="2"/>
  <c r="B16" i="3" s="1"/>
  <c r="D12" i="3"/>
  <c r="C14" i="3"/>
  <c r="B22" i="1"/>
  <c r="E13" i="3"/>
  <c r="B167" i="1"/>
  <c r="G17" i="3"/>
  <c r="H17" i="3" a="1"/>
  <c r="H17" i="3" s="1"/>
  <c r="C11" i="3"/>
  <c r="C12" i="3"/>
  <c r="D15" i="3"/>
  <c r="F17" i="3"/>
  <c r="B168" i="1"/>
  <c r="B165" i="1"/>
  <c r="B162" i="1"/>
  <c r="B161" i="1"/>
  <c r="B160" i="1"/>
  <c r="B159" i="1"/>
  <c r="B158" i="1"/>
  <c r="F18" i="1" l="1"/>
  <c r="F11" i="1"/>
  <c r="F20" i="1"/>
  <c r="F17" i="1"/>
  <c r="F21" i="1"/>
  <c r="H13" i="3" a="1"/>
  <c r="H13" i="3" s="1"/>
  <c r="G13" i="3"/>
  <c r="E18" i="3"/>
  <c r="B170" i="1"/>
  <c r="C161" i="1" s="1"/>
  <c r="F13" i="3"/>
  <c r="H11" i="3" a="1"/>
  <c r="H11" i="3" s="1"/>
  <c r="G11" i="3"/>
  <c r="E12" i="3"/>
  <c r="F12" i="3" s="1"/>
  <c r="E16" i="3"/>
  <c r="E15" i="3"/>
  <c r="F8" i="1"/>
  <c r="F19" i="1"/>
  <c r="F9" i="1"/>
  <c r="F15" i="1"/>
  <c r="F10" i="1"/>
  <c r="F13" i="1"/>
  <c r="F14" i="1"/>
  <c r="F16" i="1"/>
  <c r="E14" i="3"/>
  <c r="F11" i="3"/>
  <c r="C167" i="1" l="1"/>
  <c r="C158" i="1"/>
  <c r="C168" i="1"/>
  <c r="C165" i="1"/>
  <c r="C160" i="1"/>
  <c r="G14" i="3"/>
  <c r="H14" i="3" a="1"/>
  <c r="H14" i="3" s="1"/>
  <c r="F14" i="3"/>
  <c r="F22" i="1"/>
  <c r="H16" i="3" a="1"/>
  <c r="H16" i="3" s="1"/>
  <c r="G16" i="3"/>
  <c r="F16" i="3"/>
  <c r="C162" i="1"/>
  <c r="H18" i="3" a="1"/>
  <c r="H18" i="3" s="1"/>
  <c r="G18" i="3"/>
  <c r="F18" i="3"/>
  <c r="F15" i="3"/>
  <c r="G15" i="3"/>
  <c r="H15" i="3" a="1"/>
  <c r="H15" i="3" s="1"/>
  <c r="G12" i="3"/>
  <c r="H12" i="3" a="1"/>
  <c r="H12" i="3" s="1"/>
  <c r="C159" i="1"/>
  <c r="C164" i="1"/>
  <c r="C166" i="1"/>
  <c r="C169" i="1"/>
  <c r="C163" i="1"/>
  <c r="C170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<sst xmlns="http://schemas.openxmlformats.org/spreadsheetml/2006/main" count="91" uniqueCount="64">
  <si>
    <t>Incendios</t>
  </si>
  <si>
    <t>Sismos</t>
  </si>
  <si>
    <t>%</t>
  </si>
  <si>
    <t xml:space="preserve">Total </t>
  </si>
  <si>
    <t>Personas fallecidas</t>
  </si>
  <si>
    <t>Personas desaparecidas</t>
  </si>
  <si>
    <t>Personas desplazadas</t>
  </si>
  <si>
    <t>Personas albergadas</t>
  </si>
  <si>
    <t>Puentes afectados</t>
  </si>
  <si>
    <t>Poblados incomunicados</t>
  </si>
  <si>
    <t xml:space="preserve">   AFECCIONES</t>
  </si>
  <si>
    <t>VARIABLES</t>
  </si>
  <si>
    <t>Frecuencia</t>
  </si>
  <si>
    <t>Diferencia</t>
  </si>
  <si>
    <t>Absoluta</t>
  </si>
  <si>
    <t>Porcentual</t>
  </si>
  <si>
    <t>PERIODO 1-
PERIODO 2</t>
  </si>
  <si>
    <t xml:space="preserve"> Hechos</t>
  </si>
  <si>
    <r>
      <t>Recuperaciones</t>
    </r>
    <r>
      <rPr>
        <sz val="11"/>
        <color theme="1"/>
        <rFont val="Calibri"/>
        <family val="2"/>
        <scheme val="minor"/>
      </rPr>
      <t xml:space="preserve"> de cadáveres</t>
    </r>
  </si>
  <si>
    <r>
      <t>Accidentes</t>
    </r>
    <r>
      <rPr>
        <sz val="11"/>
        <color theme="1"/>
        <rFont val="Calibri"/>
        <family val="2"/>
        <scheme val="minor"/>
      </rPr>
      <t xml:space="preserve"> de tránsito</t>
    </r>
  </si>
  <si>
    <t>Inundaciones Urbanas</t>
  </si>
  <si>
    <t>Búsqueda y Rescate</t>
  </si>
  <si>
    <r>
      <t>Otras</t>
    </r>
    <r>
      <rPr>
        <sz val="11"/>
        <color theme="1"/>
        <rFont val="Calibri"/>
        <family val="2"/>
        <scheme val="minor"/>
      </rPr>
      <t xml:space="preserve"> novedades</t>
    </r>
  </si>
  <si>
    <r>
      <t>Desbordamientos</t>
    </r>
    <r>
      <rPr>
        <sz val="11"/>
        <color theme="1"/>
        <rFont val="Calibri"/>
        <family val="2"/>
        <scheme val="minor"/>
      </rPr>
      <t xml:space="preserve"> de ríos</t>
    </r>
  </si>
  <si>
    <r>
      <t>Caídas</t>
    </r>
    <r>
      <rPr>
        <sz val="11"/>
        <color theme="1"/>
        <rFont val="Calibri"/>
        <family val="2"/>
        <scheme val="minor"/>
      </rPr>
      <t xml:space="preserve"> de árboles</t>
    </r>
  </si>
  <si>
    <t>Atenciones Prehospitalaria</t>
  </si>
  <si>
    <r>
      <t>Deslizamientos</t>
    </r>
    <r>
      <rPr>
        <sz val="11"/>
        <color theme="1"/>
        <rFont val="Calibri"/>
        <family val="2"/>
        <scheme val="minor"/>
      </rPr>
      <t xml:space="preserve"> de tierra</t>
    </r>
  </si>
  <si>
    <t>Aumento de Cauce</t>
  </si>
  <si>
    <t>Ventarron</t>
  </si>
  <si>
    <t>TOTAL</t>
  </si>
  <si>
    <t>Personas Lesionadas</t>
  </si>
  <si>
    <t>Viviendas afectadas (inundadas, anegadas, colapsada)</t>
  </si>
  <si>
    <t>DATOS DE LAS INCIDENCIAS - SALA DE SITUACIONES</t>
  </si>
  <si>
    <t>ENERO</t>
  </si>
  <si>
    <t>FEBRERO</t>
  </si>
  <si>
    <t>MARZO</t>
  </si>
  <si>
    <t>Accidentes de tránsito</t>
  </si>
  <si>
    <t>Desbordamientos de ríos</t>
  </si>
  <si>
    <t>Caídas de árboles</t>
  </si>
  <si>
    <t>Deslizamientos de tierra</t>
  </si>
  <si>
    <t xml:space="preserve">ENERO </t>
  </si>
  <si>
    <t>Rescate Acuatico</t>
  </si>
  <si>
    <t>Asistencia 9-1-1</t>
  </si>
  <si>
    <t>Asistencia Otras Instituciones</t>
  </si>
  <si>
    <t>Capacitación</t>
  </si>
  <si>
    <t>Donaciones</t>
  </si>
  <si>
    <t>Fumigación</t>
  </si>
  <si>
    <t>Levantamiento de Cadaver</t>
  </si>
  <si>
    <t>Operativos Medicos</t>
  </si>
  <si>
    <t>Participacion Eventos</t>
  </si>
  <si>
    <t>Otras Novedades</t>
  </si>
  <si>
    <t>Actos Civicos</t>
  </si>
  <si>
    <t>FERBERO</t>
  </si>
  <si>
    <t>ACCIONES</t>
  </si>
  <si>
    <t>Otras Acciones</t>
  </si>
  <si>
    <t>Asistencia Prehospitalaria</t>
  </si>
  <si>
    <t>HECHOS Y ACCIONES</t>
  </si>
  <si>
    <t>Variación</t>
  </si>
  <si>
    <t>VARIACION DE LAS VARIABLES A MEDIR</t>
  </si>
  <si>
    <t>PERIODO 3-
PERIODO 4</t>
  </si>
  <si>
    <t>1er TRIMESTRE 2024</t>
  </si>
  <si>
    <t>2do TRIMESTRE 2024</t>
  </si>
  <si>
    <t>3er TRIMESTRE 2024</t>
  </si>
  <si>
    <t>4to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</si>
</sst>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Arial"/>
      <family val="2"/>
    </font>
    <font>
      <sz val="9.5"/>
      <color theme="1"/>
      <name val="Trebuchet MS"/>
      <family val="2"/>
    </font>
    <font>
      <b/>
      <sz val="9.5"/>
      <color rgb="FF000000"/>
      <name val="Trebuchet MS"/>
      <family val="2"/>
    </font>
    <font>
      <b/>
      <sz val="9.5"/>
      <color theme="1"/>
      <name val="Trebuchet MS"/>
      <family val="2"/>
    </font>
    <font>
      <b/>
      <sz val="14"/>
      <color theme="0"/>
      <name val="Times New Roman"/>
      <family val="1"/>
    </font>
    <font>
      <sz val="9"/>
      <color theme="1"/>
      <name val="Times New Roman"/>
      <family val="1"/>
    </font>
    <font>
      <b/>
      <sz val="16"/>
      <color theme="1"/>
      <name val="Calibri"/>
      <family val="2"/>
      <scheme val="minor"/>
    </font>
    <font>
      <b/>
      <sz val="12"/>
      <color theme="0"/>
      <name val="Times New Roman"/>
      <family val="1"/>
    </font>
    <font>
      <sz val="12"/>
      <name val="Calibri"/>
      <family val="2"/>
      <scheme val="minor"/>
    </font>
    <font>
      <b/>
      <sz val="12"/>
      <name val="Times New Roman"/>
      <family val="1"/>
    </font>
    <font>
      <b/>
      <sz val="12"/>
      <name val="Trebuchet MS"/>
      <family val="2"/>
    </font>
    <font>
      <sz val="12"/>
      <name val="Trebuchet MS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0" fillId="2" borderId="0" xfId="0" applyFill="1" applyBorder="1"/>
    <xf numFmtId="0" fontId="4" fillId="2" borderId="0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9" fontId="6" fillId="2" borderId="1" xfId="0" applyNumberFormat="1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10" fillId="2" borderId="0" xfId="0" applyFont="1" applyFill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11" fillId="3" borderId="3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 vertical="center"/>
    </xf>
    <xf numFmtId="0" fontId="3" fillId="0" borderId="3" xfId="0" applyFont="1" applyBorder="1"/>
    <xf numFmtId="0" fontId="12" fillId="0" borderId="3" xfId="0" applyFont="1" applyBorder="1" applyAlignment="1">
      <alignment horizontal="left" vertical="center"/>
    </xf>
    <xf numFmtId="0" fontId="13" fillId="0" borderId="3" xfId="0" applyFont="1" applyBorder="1" applyAlignment="1">
      <alignment horizontal="center"/>
    </xf>
    <xf numFmtId="0" fontId="14" fillId="0" borderId="3" xfId="0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9" fontId="14" fillId="0" borderId="3" xfId="0" applyNumberFormat="1" applyFont="1" applyBorder="1" applyAlignment="1">
      <alignment horizontal="center" vertical="center" wrapText="1"/>
    </xf>
    <xf numFmtId="9" fontId="14" fillId="2" borderId="3" xfId="0" applyNumberFormat="1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10" fontId="14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1" fontId="3" fillId="0" borderId="3" xfId="0" applyNumberFormat="1" applyFont="1" applyBorder="1"/>
    <xf numFmtId="9" fontId="3" fillId="0" borderId="3" xfId="0" applyNumberFormat="1" applyFont="1" applyBorder="1"/>
    <xf numFmtId="10" fontId="7" fillId="0" borderId="2" xfId="0" applyNumberFormat="1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3" fillId="0" borderId="3" xfId="0" applyFont="1" applyBorder="1"/>
    <xf numFmtId="0" fontId="11" fillId="3" borderId="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Normal" xfId="0" builtinId="0"/>
  </cellStyles>
  <dxfs count="4"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DO"/>
              <a:t>INCIDENCIAS ASISTIDAS POR LA DEFENSA CIVIL</a:t>
            </a:r>
          </a:p>
          <a:p>
            <a:pPr>
              <a:defRPr/>
            </a:pPr>
            <a:r>
              <a:rPr lang="es-DO"/>
              <a:t>TRIMESTRE ENERO - MARZO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D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9E7-4117-A3B6-E2E9CC336D77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9E7-4117-A3B6-E2E9CC336D77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9E7-4117-A3B6-E2E9CC336D77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9E7-4117-A3B6-E2E9CC336D77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9E7-4117-A3B6-E2E9CC336D77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9E7-4117-A3B6-E2E9CC336D77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9E7-4117-A3B6-E2E9CC336D77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49E7-4117-A3B6-E2E9CC336D77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D5C-4FAC-9B0B-2A2F08B5A836}"/>
              </c:ext>
            </c:extLst>
          </c:dPt>
          <c:dPt>
            <c:idx val="9"/>
            <c:bubble3D val="0"/>
            <c:spPr>
              <a:gradFill>
                <a:gsLst>
                  <a:gs pos="100000">
                    <a:schemeClr val="accent4">
                      <a:lumMod val="60000"/>
                      <a:lumMod val="60000"/>
                      <a:lumOff val="40000"/>
                    </a:schemeClr>
                  </a:gs>
                  <a:gs pos="0">
                    <a:schemeClr val="accent4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49E7-4117-A3B6-E2E9CC336D77}"/>
              </c:ext>
            </c:extLst>
          </c:dPt>
          <c:dPt>
            <c:idx val="10"/>
            <c:bubble3D val="0"/>
            <c:spPr>
              <a:gradFill>
                <a:gsLst>
                  <a:gs pos="100000">
                    <a:schemeClr val="accent5">
                      <a:lumMod val="60000"/>
                      <a:lumMod val="60000"/>
                      <a:lumOff val="40000"/>
                    </a:schemeClr>
                  </a:gs>
                  <a:gs pos="0">
                    <a:schemeClr val="accent5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49E7-4117-A3B6-E2E9CC336D77}"/>
              </c:ext>
            </c:extLst>
          </c:dPt>
          <c:dPt>
            <c:idx val="11"/>
            <c:bubble3D val="0"/>
            <c:spPr>
              <a:gradFill>
                <a:gsLst>
                  <a:gs pos="100000">
                    <a:schemeClr val="accent6">
                      <a:lumMod val="60000"/>
                      <a:lumMod val="60000"/>
                      <a:lumOff val="40000"/>
                    </a:schemeClr>
                  </a:gs>
                  <a:gs pos="0">
                    <a:schemeClr val="accent6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49E7-4117-A3B6-E2E9CC336D77}"/>
              </c:ext>
            </c:extLst>
          </c:dPt>
          <c:dPt>
            <c:idx val="12"/>
            <c:bubble3D val="0"/>
            <c:spPr>
              <a:gradFill>
                <a:gsLst>
                  <a:gs pos="100000">
                    <a:schemeClr val="accent1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1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5D5C-4FAC-9B0B-2A2F08B5A836}"/>
              </c:ext>
            </c:extLst>
          </c:dPt>
          <c:dPt>
            <c:idx val="13"/>
            <c:bubble3D val="0"/>
            <c:spPr>
              <a:gradFill>
                <a:gsLst>
                  <a:gs pos="100000">
                    <a:schemeClr val="accent2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2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49E7-4117-A3B6-E2E9CC336D77}"/>
              </c:ext>
            </c:extLst>
          </c:dPt>
          <c:dLbls>
            <c:dLbl>
              <c:idx val="8"/>
              <c:layout>
                <c:manualLayout>
                  <c:x val="9.4950580501761597E-2"/>
                  <c:y val="0.2913978210824205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5C-4FAC-9B0B-2A2F08B5A836}"/>
                </c:ext>
              </c:extLst>
            </c:dLbl>
            <c:dLbl>
              <c:idx val="12"/>
              <c:layout>
                <c:manualLayout>
                  <c:x val="-0.29342247759570594"/>
                  <c:y val="6.830285879069583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5C-4FAC-9B0B-2A2F08B5A8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'Data Cruda de Hechos'!$A$8:$A$21</c:f>
              <c:strCache>
                <c:ptCount val="14"/>
                <c:pt idx="0">
                  <c:v>Recuperaciones de cadáveres</c:v>
                </c:pt>
                <c:pt idx="1">
                  <c:v>Accidentes de tránsito</c:v>
                </c:pt>
                <c:pt idx="2">
                  <c:v>Incendios</c:v>
                </c:pt>
                <c:pt idx="3">
                  <c:v>Inundaciones Urbanas</c:v>
                </c:pt>
                <c:pt idx="4">
                  <c:v>Búsqueda y Rescate</c:v>
                </c:pt>
                <c:pt idx="5">
                  <c:v>Sismos</c:v>
                </c:pt>
                <c:pt idx="6">
                  <c:v>Otras novedades</c:v>
                </c:pt>
                <c:pt idx="7">
                  <c:v>Desbordamientos de ríos</c:v>
                </c:pt>
                <c:pt idx="8">
                  <c:v>Caídas de árboles</c:v>
                </c:pt>
                <c:pt idx="9">
                  <c:v>Atenciones Prehospitalaria</c:v>
                </c:pt>
                <c:pt idx="10">
                  <c:v>Deslizamientos de tierra</c:v>
                </c:pt>
                <c:pt idx="11">
                  <c:v>Aumento de Cauce</c:v>
                </c:pt>
                <c:pt idx="12">
                  <c:v>Rescate Acuatico</c:v>
                </c:pt>
                <c:pt idx="13">
                  <c:v>Ventarron</c:v>
                </c:pt>
              </c:strCache>
            </c:strRef>
          </c:cat>
          <c:val>
            <c:numRef>
              <c:f>'Data Cruda de Hechos'!$E$8:$E$21</c:f>
              <c:numCache>
                <c:formatCode>General</c:formatCode>
                <c:ptCount val="14"/>
                <c:pt idx="0">
                  <c:v>0</c:v>
                </c:pt>
                <c:pt idx="1">
                  <c:v>97</c:v>
                </c:pt>
                <c:pt idx="2">
                  <c:v>20</c:v>
                </c:pt>
                <c:pt idx="3">
                  <c:v>2</c:v>
                </c:pt>
                <c:pt idx="4">
                  <c:v>12</c:v>
                </c:pt>
                <c:pt idx="5">
                  <c:v>0</c:v>
                </c:pt>
                <c:pt idx="6">
                  <c:v>29</c:v>
                </c:pt>
                <c:pt idx="7">
                  <c:v>3</c:v>
                </c:pt>
                <c:pt idx="8">
                  <c:v>9</c:v>
                </c:pt>
                <c:pt idx="9">
                  <c:v>399</c:v>
                </c:pt>
                <c:pt idx="10">
                  <c:v>2</c:v>
                </c:pt>
                <c:pt idx="11">
                  <c:v>2</c:v>
                </c:pt>
                <c:pt idx="12">
                  <c:v>8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5C-4FAC-9B0B-2A2F08B5A83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DO"/>
              <a:t>ASISTENCIAS BRINDADAS POR LA DEFENSA CIVIL </a:t>
            </a:r>
          </a:p>
          <a:p>
            <a:pPr>
              <a:defRPr/>
            </a:pPr>
            <a:r>
              <a:rPr lang="es-DO"/>
              <a:t>TRIMESTRE</a:t>
            </a:r>
            <a:r>
              <a:rPr lang="es-DO" baseline="0"/>
              <a:t> ENERO - MARZO 2024</a:t>
            </a:r>
            <a:endParaRPr lang="es-DO"/>
          </a:p>
        </c:rich>
      </c:tx>
      <c:layout>
        <c:manualLayout>
          <c:xMode val="edge"/>
          <c:yMode val="edge"/>
          <c:x val="0.2497212805813209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D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7FE9-4B5D-BAD2-C727CCC7E269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'Data Cruda de Hechos'!#REF!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'Data Cruda de Hechos'!#REF!</c15:sqref>
                        </c15:formulaRef>
                      </c:ext>
                    </c:extLst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04E-481F-8329-5C7E8D04A4D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paperSize="9" orientation="landscape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827512</xdr:colOff>
      <xdr:row>5</xdr:row>
      <xdr:rowOff>65405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880"/>
          <a:ext cx="827512" cy="7969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175260</xdr:colOff>
      <xdr:row>0</xdr:row>
      <xdr:rowOff>0</xdr:rowOff>
    </xdr:from>
    <xdr:to>
      <xdr:col>6</xdr:col>
      <xdr:colOff>38100</xdr:colOff>
      <xdr:row>5</xdr:row>
      <xdr:rowOff>133985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13020" y="0"/>
          <a:ext cx="1207770" cy="10483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7</xdr:col>
      <xdr:colOff>457200</xdr:colOff>
      <xdr:row>3</xdr:row>
      <xdr:rowOff>85724</xdr:rowOff>
    </xdr:from>
    <xdr:to>
      <xdr:col>18</xdr:col>
      <xdr:colOff>762000</xdr:colOff>
      <xdr:row>29</xdr:row>
      <xdr:rowOff>114299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80A9553-160A-7FBE-CE08-27982BC5BB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138111</xdr:colOff>
      <xdr:row>42</xdr:row>
      <xdr:rowOff>61911</xdr:rowOff>
    </xdr:from>
    <xdr:to>
      <xdr:col>16</xdr:col>
      <xdr:colOff>419100</xdr:colOff>
      <xdr:row>66</xdr:row>
      <xdr:rowOff>114300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D11216EB-F5F6-AE31-EDBA-DFCF07CAC9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160020</xdr:rowOff>
    </xdr:from>
    <xdr:to>
      <xdr:col>0</xdr:col>
      <xdr:colOff>827512</xdr:colOff>
      <xdr:row>5</xdr:row>
      <xdr:rowOff>42545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827512" cy="7969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175260</xdr:colOff>
      <xdr:row>0</xdr:row>
      <xdr:rowOff>0</xdr:rowOff>
    </xdr:from>
    <xdr:to>
      <xdr:col>5</xdr:col>
      <xdr:colOff>190500</xdr:colOff>
      <xdr:row>5</xdr:row>
      <xdr:rowOff>133985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13020" y="0"/>
          <a:ext cx="1207770" cy="10483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160020</xdr:rowOff>
    </xdr:from>
    <xdr:to>
      <xdr:col>0</xdr:col>
      <xdr:colOff>827512</xdr:colOff>
      <xdr:row>5</xdr:row>
      <xdr:rowOff>42545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827512" cy="7969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175260</xdr:colOff>
      <xdr:row>0</xdr:row>
      <xdr:rowOff>0</xdr:rowOff>
    </xdr:from>
    <xdr:to>
      <xdr:col>7</xdr:col>
      <xdr:colOff>0</xdr:colOff>
      <xdr:row>5</xdr:row>
      <xdr:rowOff>133985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87340" y="0"/>
          <a:ext cx="1207770" cy="10483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ESTADISTICAS%20DASHBOARD\EXCEL%20FORMULARIO%20-2023.xlsx" TargetMode="External"/><Relationship Id="rId1" Type="http://schemas.openxmlformats.org/officeDocument/2006/relationships/externalLinkPath" Target="file:///Z:\ESTADISTICAS%20DASHBOARD\EXCEL%20FORMULARIO%20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rvey"/>
      <sheetName val="TEMPORADA CICLONICA"/>
      <sheetName val="SEMANA SANTA"/>
    </sheetNames>
    <sheetDataSet>
      <sheetData sheetId="0" refreshError="1">
        <row r="3">
          <cell r="AI3">
            <v>0</v>
          </cell>
          <cell r="AJ3">
            <v>0</v>
          </cell>
          <cell r="AK3">
            <v>0</v>
          </cell>
        </row>
        <row r="4">
          <cell r="AI4">
            <v>47</v>
          </cell>
          <cell r="AJ4">
            <v>32</v>
          </cell>
          <cell r="AK4">
            <v>75</v>
          </cell>
        </row>
        <row r="5">
          <cell r="AI5">
            <v>0</v>
          </cell>
          <cell r="AJ5">
            <v>13</v>
          </cell>
          <cell r="AK5">
            <v>2</v>
          </cell>
        </row>
        <row r="6">
          <cell r="AI6">
            <v>4</v>
          </cell>
          <cell r="AJ6">
            <v>4</v>
          </cell>
          <cell r="AK6">
            <v>4</v>
          </cell>
        </row>
        <row r="7">
          <cell r="AI7">
            <v>16</v>
          </cell>
          <cell r="AJ7">
            <v>25</v>
          </cell>
          <cell r="AK7">
            <v>39</v>
          </cell>
        </row>
        <row r="8">
          <cell r="AI8">
            <v>3</v>
          </cell>
          <cell r="AJ8">
            <v>7</v>
          </cell>
          <cell r="AK8">
            <v>8</v>
          </cell>
        </row>
        <row r="9">
          <cell r="AI9">
            <v>2</v>
          </cell>
          <cell r="AJ9">
            <v>1</v>
          </cell>
          <cell r="AK9">
            <v>5</v>
          </cell>
        </row>
        <row r="10">
          <cell r="AI10">
            <v>4</v>
          </cell>
          <cell r="AJ10">
            <v>1</v>
          </cell>
          <cell r="AK10">
            <v>3</v>
          </cell>
        </row>
        <row r="11">
          <cell r="AI11">
            <v>7</v>
          </cell>
          <cell r="AJ11">
            <v>11</v>
          </cell>
          <cell r="AK11">
            <v>56</v>
          </cell>
        </row>
        <row r="12">
          <cell r="AI12">
            <v>1</v>
          </cell>
          <cell r="AJ12">
            <v>2</v>
          </cell>
          <cell r="AK12">
            <v>0</v>
          </cell>
        </row>
        <row r="13">
          <cell r="AI13">
            <v>0</v>
          </cell>
          <cell r="AJ13">
            <v>0</v>
          </cell>
          <cell r="AK13">
            <v>3</v>
          </cell>
        </row>
        <row r="14">
          <cell r="AI14">
            <v>0</v>
          </cell>
          <cell r="AJ14">
            <v>0</v>
          </cell>
          <cell r="AK14">
            <v>0</v>
          </cell>
        </row>
        <row r="15">
          <cell r="AI15">
            <v>0</v>
          </cell>
          <cell r="AJ15">
            <v>0</v>
          </cell>
          <cell r="AK15">
            <v>0</v>
          </cell>
        </row>
        <row r="16">
          <cell r="AI16">
            <v>1</v>
          </cell>
          <cell r="AJ16">
            <v>1</v>
          </cell>
          <cell r="AK16">
            <v>13</v>
          </cell>
        </row>
        <row r="18">
          <cell r="AI18">
            <v>0</v>
          </cell>
          <cell r="AJ18">
            <v>0</v>
          </cell>
          <cell r="AK18">
            <v>0</v>
          </cell>
        </row>
        <row r="19">
          <cell r="AI19">
            <v>9</v>
          </cell>
          <cell r="AJ19">
            <v>0</v>
          </cell>
          <cell r="AK19">
            <v>10</v>
          </cell>
        </row>
        <row r="22">
          <cell r="AH22">
            <v>97</v>
          </cell>
          <cell r="AI22">
            <v>5</v>
          </cell>
          <cell r="AJ22">
            <v>2</v>
          </cell>
          <cell r="AK22">
            <v>90</v>
          </cell>
        </row>
        <row r="23">
          <cell r="AH23">
            <v>20</v>
          </cell>
          <cell r="AI23">
            <v>3</v>
          </cell>
          <cell r="AJ23">
            <v>4</v>
          </cell>
          <cell r="AK23">
            <v>13</v>
          </cell>
        </row>
        <row r="24">
          <cell r="AH24">
            <v>2</v>
          </cell>
          <cell r="AI24">
            <v>1</v>
          </cell>
          <cell r="AJ24">
            <v>0</v>
          </cell>
          <cell r="AK24">
            <v>1</v>
          </cell>
        </row>
        <row r="25">
          <cell r="AH25">
            <v>0</v>
          </cell>
          <cell r="AI25">
            <v>0</v>
          </cell>
          <cell r="AJ25">
            <v>0</v>
          </cell>
          <cell r="AK25">
            <v>0</v>
          </cell>
        </row>
        <row r="26">
          <cell r="AH26">
            <v>3</v>
          </cell>
          <cell r="AI26">
            <v>3</v>
          </cell>
          <cell r="AJ26">
            <v>0</v>
          </cell>
          <cell r="AK26">
            <v>0</v>
          </cell>
        </row>
        <row r="27">
          <cell r="AI27">
            <v>0</v>
          </cell>
          <cell r="AJ27">
            <v>0</v>
          </cell>
          <cell r="AK27">
            <v>0</v>
          </cell>
        </row>
        <row r="28">
          <cell r="AH28">
            <v>9</v>
          </cell>
          <cell r="AI28">
            <v>4</v>
          </cell>
          <cell r="AJ28">
            <v>2</v>
          </cell>
          <cell r="AK28">
            <v>3</v>
          </cell>
        </row>
        <row r="29">
          <cell r="AH29">
            <v>2</v>
          </cell>
          <cell r="AI29">
            <v>1</v>
          </cell>
          <cell r="AJ29">
            <v>1</v>
          </cell>
          <cell r="AK29">
            <v>0</v>
          </cell>
        </row>
        <row r="30">
          <cell r="AH30">
            <v>0</v>
          </cell>
          <cell r="AI30">
            <v>0</v>
          </cell>
          <cell r="AJ30">
            <v>0</v>
          </cell>
          <cell r="AK30">
            <v>0</v>
          </cell>
        </row>
        <row r="31">
          <cell r="AH31">
            <v>399</v>
          </cell>
          <cell r="AI31">
            <v>285</v>
          </cell>
          <cell r="AJ31">
            <v>4</v>
          </cell>
          <cell r="AK31">
            <v>110</v>
          </cell>
        </row>
        <row r="32">
          <cell r="AI32">
            <v>0</v>
          </cell>
          <cell r="AJ32">
            <v>0</v>
          </cell>
          <cell r="AK32">
            <v>3</v>
          </cell>
        </row>
        <row r="33">
          <cell r="AI33">
            <v>0</v>
          </cell>
          <cell r="AJ33">
            <v>0</v>
          </cell>
          <cell r="AK33">
            <v>3</v>
          </cell>
        </row>
        <row r="34">
          <cell r="AI34">
            <v>0</v>
          </cell>
          <cell r="AJ34">
            <v>0</v>
          </cell>
          <cell r="AK34">
            <v>4</v>
          </cell>
        </row>
        <row r="35">
          <cell r="AI35">
            <v>0</v>
          </cell>
          <cell r="AJ35">
            <v>0</v>
          </cell>
          <cell r="AK35">
            <v>19</v>
          </cell>
        </row>
        <row r="36">
          <cell r="AI36">
            <v>293</v>
          </cell>
          <cell r="AJ36">
            <v>6</v>
          </cell>
          <cell r="AK36">
            <v>239</v>
          </cell>
        </row>
        <row r="37">
          <cell r="AI37">
            <v>2</v>
          </cell>
          <cell r="AJ37">
            <v>1</v>
          </cell>
          <cell r="AK37">
            <v>20</v>
          </cell>
        </row>
        <row r="38">
          <cell r="AI38">
            <v>0</v>
          </cell>
          <cell r="AJ38">
            <v>0</v>
          </cell>
          <cell r="AK38">
            <v>3</v>
          </cell>
        </row>
        <row r="39">
          <cell r="AI39">
            <v>225</v>
          </cell>
          <cell r="AJ39">
            <v>0</v>
          </cell>
          <cell r="AK39">
            <v>0</v>
          </cell>
        </row>
        <row r="40">
          <cell r="AI40">
            <v>0</v>
          </cell>
          <cell r="AJ40">
            <v>0</v>
          </cell>
          <cell r="AK40">
            <v>0</v>
          </cell>
        </row>
        <row r="41">
          <cell r="AI41">
            <v>0</v>
          </cell>
          <cell r="AJ41">
            <v>0</v>
          </cell>
          <cell r="AK41">
            <v>0</v>
          </cell>
        </row>
        <row r="42">
          <cell r="AI42">
            <v>7</v>
          </cell>
          <cell r="AJ42">
            <v>0</v>
          </cell>
          <cell r="AK42">
            <v>1</v>
          </cell>
        </row>
        <row r="43">
          <cell r="AI43">
            <v>109</v>
          </cell>
          <cell r="AJ43">
            <v>3</v>
          </cell>
          <cell r="AK43">
            <v>153</v>
          </cell>
        </row>
        <row r="44">
          <cell r="AH44">
            <v>2</v>
          </cell>
          <cell r="AI44">
            <v>2</v>
          </cell>
          <cell r="AJ44">
            <v>0</v>
          </cell>
          <cell r="AK44">
            <v>0</v>
          </cell>
        </row>
        <row r="45">
          <cell r="AH45">
            <v>8</v>
          </cell>
          <cell r="AI45">
            <v>0</v>
          </cell>
          <cell r="AJ45">
            <v>0</v>
          </cell>
          <cell r="AK45">
            <v>8</v>
          </cell>
        </row>
        <row r="46">
          <cell r="AI46">
            <v>0</v>
          </cell>
          <cell r="AJ46">
            <v>0</v>
          </cell>
          <cell r="AK46">
            <v>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0"/>
  <sheetViews>
    <sheetView topLeftCell="A27" zoomScaleNormal="100" workbookViewId="0">
      <selection activeCell="A104" sqref="A104:F115"/>
    </sheetView>
  </sheetViews>
  <sheetFormatPr baseColWidth="10" defaultColWidth="11.5703125" defaultRowHeight="15" x14ac:dyDescent="0.25"/>
  <cols>
    <col min="1" max="1" width="29.140625" style="11" bestFit="1" customWidth="1"/>
    <col min="2" max="2" width="12" style="11" bestFit="1" customWidth="1"/>
    <col min="3" max="3" width="15.28515625" style="11" bestFit="1" customWidth="1"/>
    <col min="4" max="4" width="15.7109375" style="11" bestFit="1" customWidth="1"/>
    <col min="5" max="5" width="8.28515625" style="11" bestFit="1" customWidth="1"/>
    <col min="6" max="6" width="11.28515625" style="11" customWidth="1"/>
    <col min="7" max="8" width="11.5703125" style="11"/>
    <col min="9" max="9" width="6.5703125" style="11" bestFit="1" customWidth="1"/>
    <col min="10" max="16384" width="11.5703125" style="11"/>
  </cols>
  <sheetData>
    <row r="1" spans="1:10" ht="14.45" customHeight="1" x14ac:dyDescent="0.25">
      <c r="A1" s="37" t="s">
        <v>32</v>
      </c>
      <c r="B1" s="37"/>
      <c r="C1" s="37"/>
      <c r="D1" s="37"/>
      <c r="E1" s="37"/>
      <c r="F1" s="37"/>
      <c r="G1" s="16"/>
      <c r="H1" s="16"/>
      <c r="I1" s="16"/>
      <c r="J1" s="16"/>
    </row>
    <row r="2" spans="1:10" ht="14.45" customHeight="1" x14ac:dyDescent="0.25">
      <c r="A2" s="37"/>
      <c r="B2" s="37"/>
      <c r="C2" s="37"/>
      <c r="D2" s="37"/>
      <c r="E2" s="37"/>
      <c r="F2" s="37"/>
      <c r="G2" s="16"/>
      <c r="H2" s="16"/>
      <c r="I2" s="16"/>
      <c r="J2" s="16"/>
    </row>
    <row r="3" spans="1:10" ht="14.45" customHeight="1" x14ac:dyDescent="0.25">
      <c r="A3" s="37"/>
      <c r="B3" s="37"/>
      <c r="C3" s="37"/>
      <c r="D3" s="37"/>
      <c r="E3" s="37"/>
      <c r="F3" s="37"/>
      <c r="G3" s="16"/>
      <c r="H3" s="16"/>
      <c r="I3" s="16"/>
      <c r="J3" s="16"/>
    </row>
    <row r="4" spans="1:10" ht="14.45" customHeight="1" x14ac:dyDescent="0.25">
      <c r="A4" s="37"/>
      <c r="B4" s="37"/>
      <c r="C4" s="37"/>
      <c r="D4" s="37"/>
      <c r="E4" s="37"/>
      <c r="F4" s="37"/>
      <c r="G4" s="16"/>
      <c r="H4" s="16"/>
      <c r="I4" s="16"/>
      <c r="J4" s="16"/>
    </row>
    <row r="5" spans="1:10" ht="14.45" customHeight="1" x14ac:dyDescent="0.25">
      <c r="A5" s="37"/>
      <c r="B5" s="37"/>
      <c r="C5" s="37"/>
      <c r="D5" s="37"/>
      <c r="E5" s="37"/>
      <c r="F5" s="37"/>
      <c r="G5" s="16"/>
      <c r="H5" s="16"/>
      <c r="I5" s="16"/>
      <c r="J5" s="16"/>
    </row>
    <row r="6" spans="1:10" ht="14.45" customHeight="1" x14ac:dyDescent="0.25">
      <c r="A6" s="37"/>
      <c r="B6" s="37"/>
      <c r="C6" s="37"/>
      <c r="D6" s="37"/>
      <c r="E6" s="37"/>
      <c r="F6" s="37"/>
      <c r="G6" s="16"/>
      <c r="H6" s="16"/>
      <c r="I6" s="16"/>
      <c r="J6" s="16"/>
    </row>
    <row r="7" spans="1:10" ht="16.5" thickBot="1" x14ac:dyDescent="0.3">
      <c r="A7" s="18" t="s">
        <v>17</v>
      </c>
      <c r="B7" s="18" t="s">
        <v>33</v>
      </c>
      <c r="C7" s="19" t="s">
        <v>34</v>
      </c>
      <c r="D7" s="19" t="s">
        <v>35</v>
      </c>
      <c r="E7" s="19" t="s">
        <v>3</v>
      </c>
      <c r="F7" s="19" t="s">
        <v>2</v>
      </c>
    </row>
    <row r="8" spans="1:10" ht="15.75" thickBot="1" x14ac:dyDescent="0.3">
      <c r="A8" s="15" t="s">
        <v>18</v>
      </c>
      <c r="B8" s="6">
        <f>[1]survey!$AI$27</f>
        <v>0</v>
      </c>
      <c r="C8" s="6">
        <f>[1]survey!AJ$27</f>
        <v>0</v>
      </c>
      <c r="D8" s="6">
        <f>[1]survey!AK$27</f>
        <v>0</v>
      </c>
      <c r="E8" s="8">
        <f>SUM(B8:D8)</f>
        <v>0</v>
      </c>
      <c r="F8" s="33">
        <f>E8/E22</f>
        <v>0</v>
      </c>
    </row>
    <row r="9" spans="1:10" ht="15.75" thickBot="1" x14ac:dyDescent="0.3">
      <c r="A9" s="15" t="s">
        <v>19</v>
      </c>
      <c r="B9" s="6">
        <f>[1]survey!$AI$22</f>
        <v>5</v>
      </c>
      <c r="C9" s="6">
        <f>[1]survey!AJ$22</f>
        <v>2</v>
      </c>
      <c r="D9" s="6">
        <f>[1]survey!AK$22</f>
        <v>90</v>
      </c>
      <c r="E9" s="8">
        <f t="shared" ref="E9:E21" si="0">SUM(B9:D9)</f>
        <v>97</v>
      </c>
      <c r="F9" s="33">
        <f>E9/E22</f>
        <v>0.16638078902229847</v>
      </c>
    </row>
    <row r="10" spans="1:10" ht="15.75" thickBot="1" x14ac:dyDescent="0.3">
      <c r="A10" s="15" t="s">
        <v>0</v>
      </c>
      <c r="B10" s="6">
        <f>[1]survey!$AI23</f>
        <v>3</v>
      </c>
      <c r="C10" s="6">
        <f>[1]survey!AJ$23</f>
        <v>4</v>
      </c>
      <c r="D10" s="6">
        <f>[1]survey!AK$23</f>
        <v>13</v>
      </c>
      <c r="E10" s="8">
        <f>SUM(B10:D10)</f>
        <v>20</v>
      </c>
      <c r="F10" s="33">
        <f>E10/E22</f>
        <v>3.430531732418525E-2</v>
      </c>
    </row>
    <row r="11" spans="1:10" ht="30.75" thickBot="1" x14ac:dyDescent="0.3">
      <c r="A11" s="15" t="s">
        <v>20</v>
      </c>
      <c r="B11" s="6">
        <f>[1]survey!$AI24</f>
        <v>1</v>
      </c>
      <c r="C11" s="6">
        <f>[1]survey!AJ$24</f>
        <v>0</v>
      </c>
      <c r="D11" s="6">
        <f>[1]survey!AK$24</f>
        <v>1</v>
      </c>
      <c r="E11" s="8">
        <f t="shared" si="0"/>
        <v>2</v>
      </c>
      <c r="F11" s="33">
        <f>E11/E22</f>
        <v>3.4305317324185248E-3</v>
      </c>
    </row>
    <row r="12" spans="1:10" ht="15.75" thickBot="1" x14ac:dyDescent="0.3">
      <c r="A12" s="15" t="s">
        <v>21</v>
      </c>
      <c r="B12" s="6">
        <f>[1]survey!$AI$6</f>
        <v>4</v>
      </c>
      <c r="C12" s="6">
        <f>[1]survey!AJ$6</f>
        <v>4</v>
      </c>
      <c r="D12" s="6">
        <f>[1]survey!AK$6</f>
        <v>4</v>
      </c>
      <c r="E12" s="8">
        <f t="shared" si="0"/>
        <v>12</v>
      </c>
      <c r="F12" s="33">
        <f>E12/E22</f>
        <v>2.0583190394511151E-2</v>
      </c>
    </row>
    <row r="13" spans="1:10" ht="15.75" thickBot="1" x14ac:dyDescent="0.3">
      <c r="A13" s="15" t="s">
        <v>1</v>
      </c>
      <c r="B13" s="6">
        <f>[1]survey!$AI$25</f>
        <v>0</v>
      </c>
      <c r="C13" s="6">
        <f>[1]survey!AJ$25</f>
        <v>0</v>
      </c>
      <c r="D13" s="6">
        <f>[1]survey!AK$25</f>
        <v>0</v>
      </c>
      <c r="E13" s="8">
        <f t="shared" si="0"/>
        <v>0</v>
      </c>
      <c r="F13" s="33">
        <f>E13/E22</f>
        <v>0</v>
      </c>
    </row>
    <row r="14" spans="1:10" ht="15.75" thickBot="1" x14ac:dyDescent="0.3">
      <c r="A14" s="15" t="s">
        <v>22</v>
      </c>
      <c r="B14" s="6">
        <f>[1]survey!AI$32+[1]survey!AI$33+[1]survey!AI$34+[1]survey!AI$35+[1]survey!$AI$46</f>
        <v>0</v>
      </c>
      <c r="C14" s="6">
        <f>[1]survey!AJ$32+[1]survey!AJ$33+[1]survey!AJ$34+[1]survey!AJ$35+[1]survey!$AJ$46</f>
        <v>0</v>
      </c>
      <c r="D14" s="6">
        <f>[1]survey!AK$32+[1]survey!AK$33+[1]survey!AK$34+[1]survey!AK$35+[1]survey!$AK$46</f>
        <v>29</v>
      </c>
      <c r="E14" s="8">
        <f t="shared" si="0"/>
        <v>29</v>
      </c>
      <c r="F14" s="33">
        <f>E14/E22</f>
        <v>4.974271012006861E-2</v>
      </c>
    </row>
    <row r="15" spans="1:10" ht="15.75" thickBot="1" x14ac:dyDescent="0.3">
      <c r="A15" s="15" t="s">
        <v>23</v>
      </c>
      <c r="B15" s="6">
        <f>[1]survey!AI$26</f>
        <v>3</v>
      </c>
      <c r="C15" s="6">
        <f>[1]survey!AJ$26</f>
        <v>0</v>
      </c>
      <c r="D15" s="6">
        <f>[1]survey!AK$26</f>
        <v>0</v>
      </c>
      <c r="E15" s="8">
        <f t="shared" si="0"/>
        <v>3</v>
      </c>
      <c r="F15" s="33">
        <f>E15/E22</f>
        <v>5.1457975986277877E-3</v>
      </c>
    </row>
    <row r="16" spans="1:10" ht="15.75" thickBot="1" x14ac:dyDescent="0.3">
      <c r="A16" s="15" t="s">
        <v>24</v>
      </c>
      <c r="B16" s="6">
        <f>[1]survey!AI$28</f>
        <v>4</v>
      </c>
      <c r="C16" s="6">
        <f>[1]survey!AJ$28</f>
        <v>2</v>
      </c>
      <c r="D16" s="6">
        <f>[1]survey!AK$28</f>
        <v>3</v>
      </c>
      <c r="E16" s="8">
        <f t="shared" si="0"/>
        <v>9</v>
      </c>
      <c r="F16" s="33">
        <f>E16/E22</f>
        <v>1.5437392795883362E-2</v>
      </c>
    </row>
    <row r="17" spans="1:7" ht="45.75" thickBot="1" x14ac:dyDescent="0.3">
      <c r="A17" s="15" t="s">
        <v>25</v>
      </c>
      <c r="B17" s="6">
        <f>[1]survey!AI$31</f>
        <v>285</v>
      </c>
      <c r="C17" s="6">
        <f>[1]survey!AJ$31</f>
        <v>4</v>
      </c>
      <c r="D17" s="6">
        <f>[1]survey!AK$31</f>
        <v>110</v>
      </c>
      <c r="E17" s="8">
        <f t="shared" si="0"/>
        <v>399</v>
      </c>
      <c r="F17" s="33">
        <f>E17/E22</f>
        <v>0.68439108061749576</v>
      </c>
    </row>
    <row r="18" spans="1:7" ht="30.75" thickBot="1" x14ac:dyDescent="0.3">
      <c r="A18" s="15" t="s">
        <v>26</v>
      </c>
      <c r="B18" s="6">
        <f>[1]survey!AI$44</f>
        <v>2</v>
      </c>
      <c r="C18" s="6">
        <f>[1]survey!AJ$44</f>
        <v>0</v>
      </c>
      <c r="D18" s="6">
        <f>[1]survey!AK$44</f>
        <v>0</v>
      </c>
      <c r="E18" s="8">
        <f t="shared" si="0"/>
        <v>2</v>
      </c>
      <c r="F18" s="33">
        <f>E18/E22</f>
        <v>3.4305317324185248E-3</v>
      </c>
    </row>
    <row r="19" spans="1:7" ht="30.75" thickBot="1" x14ac:dyDescent="0.3">
      <c r="A19" s="15" t="s">
        <v>27</v>
      </c>
      <c r="B19" s="6">
        <f>[1]survey!AI$29</f>
        <v>1</v>
      </c>
      <c r="C19" s="6">
        <f>[1]survey!AJ$29</f>
        <v>1</v>
      </c>
      <c r="D19" s="6">
        <f>[1]survey!AK$29</f>
        <v>0</v>
      </c>
      <c r="E19" s="8">
        <f t="shared" si="0"/>
        <v>2</v>
      </c>
      <c r="F19" s="33">
        <f>E19/E22</f>
        <v>3.4305317324185248E-3</v>
      </c>
    </row>
    <row r="20" spans="1:7" ht="30.75" thickBot="1" x14ac:dyDescent="0.3">
      <c r="A20" s="15" t="s">
        <v>41</v>
      </c>
      <c r="B20" s="6">
        <f>[1]survey!AI$45</f>
        <v>0</v>
      </c>
      <c r="C20" s="6">
        <f>[1]survey!AJ$45</f>
        <v>0</v>
      </c>
      <c r="D20" s="6">
        <f>[1]survey!AK$45</f>
        <v>8</v>
      </c>
      <c r="E20" s="8">
        <f t="shared" ref="E20" si="1">SUM(B20:D20)</f>
        <v>8</v>
      </c>
      <c r="F20" s="33">
        <f>E20/E22</f>
        <v>1.3722126929674099E-2</v>
      </c>
    </row>
    <row r="21" spans="1:7" ht="15.75" thickBot="1" x14ac:dyDescent="0.3">
      <c r="A21" s="15" t="s">
        <v>28</v>
      </c>
      <c r="B21" s="6">
        <f>[1]survey!AI$30</f>
        <v>0</v>
      </c>
      <c r="C21" s="6">
        <f>[1]survey!AJ$30</f>
        <v>0</v>
      </c>
      <c r="D21" s="6">
        <f>[1]survey!AK$30</f>
        <v>0</v>
      </c>
      <c r="E21" s="8">
        <f t="shared" si="0"/>
        <v>0</v>
      </c>
      <c r="F21" s="33">
        <f>E21/E22</f>
        <v>0</v>
      </c>
    </row>
    <row r="22" spans="1:7" ht="15.75" thickBot="1" x14ac:dyDescent="0.3">
      <c r="A22" s="3" t="s">
        <v>29</v>
      </c>
      <c r="B22" s="7">
        <f>SUM(B8:B21)</f>
        <v>308</v>
      </c>
      <c r="C22" s="7">
        <f>SUM(C8:C21)</f>
        <v>17</v>
      </c>
      <c r="D22" s="7">
        <f>SUM(D8:D21)</f>
        <v>258</v>
      </c>
      <c r="E22" s="14">
        <f>SUM(E8:E21)</f>
        <v>583</v>
      </c>
      <c r="F22" s="9">
        <f>SUM(F8:F21)</f>
        <v>1</v>
      </c>
    </row>
    <row r="23" spans="1:7" x14ac:dyDescent="0.25">
      <c r="A23" s="12"/>
      <c r="B23" s="12"/>
      <c r="C23" s="12"/>
      <c r="D23" s="12"/>
      <c r="E23" s="12"/>
      <c r="F23" s="12"/>
      <c r="G23" s="12"/>
    </row>
    <row r="24" spans="1:7" x14ac:dyDescent="0.25">
      <c r="G24" s="12"/>
    </row>
    <row r="25" spans="1:7" x14ac:dyDescent="0.25">
      <c r="G25" s="12"/>
    </row>
    <row r="26" spans="1:7" x14ac:dyDescent="0.25">
      <c r="F26" s="13"/>
      <c r="G26" s="3"/>
    </row>
    <row r="52" spans="1:6" ht="15.75" x14ac:dyDescent="0.25">
      <c r="A52" s="18" t="s">
        <v>53</v>
      </c>
      <c r="B52" s="18" t="s">
        <v>33</v>
      </c>
      <c r="C52" s="19" t="s">
        <v>52</v>
      </c>
      <c r="D52" s="19" t="s">
        <v>35</v>
      </c>
      <c r="E52" s="19" t="s">
        <v>3</v>
      </c>
      <c r="F52" s="19" t="s">
        <v>2</v>
      </c>
    </row>
    <row r="53" spans="1:6" ht="18" x14ac:dyDescent="0.25">
      <c r="A53" s="21" t="s">
        <v>42</v>
      </c>
      <c r="B53" s="27">
        <f>[1]survey!AI$3</f>
        <v>0</v>
      </c>
      <c r="C53" s="27">
        <f>[1]survey!AJ$3</f>
        <v>0</v>
      </c>
      <c r="D53" s="27">
        <f>[1]survey!AK$3</f>
        <v>0</v>
      </c>
      <c r="E53" s="23">
        <f>SUM(B53:D53)</f>
        <v>0</v>
      </c>
      <c r="F53" s="25">
        <f>E53/E63</f>
        <v>0</v>
      </c>
    </row>
    <row r="54" spans="1:6" ht="18" x14ac:dyDescent="0.25">
      <c r="A54" s="21" t="s">
        <v>43</v>
      </c>
      <c r="B54" s="27">
        <f>[1]survey!AI$4</f>
        <v>47</v>
      </c>
      <c r="C54" s="27">
        <f>[1]survey!AJ$4</f>
        <v>32</v>
      </c>
      <c r="D54" s="27">
        <f>[1]survey!AK$4</f>
        <v>75</v>
      </c>
      <c r="E54" s="23">
        <f t="shared" ref="E54:E59" si="2">SUM(B54:D54)</f>
        <v>154</v>
      </c>
      <c r="F54" s="25">
        <f>E54/E63</f>
        <v>0.38790931989924432</v>
      </c>
    </row>
    <row r="55" spans="1:6" ht="18" x14ac:dyDescent="0.25">
      <c r="A55" s="21" t="s">
        <v>51</v>
      </c>
      <c r="B55" s="27">
        <f>[1]survey!AI$5</f>
        <v>0</v>
      </c>
      <c r="C55" s="27">
        <f>[1]survey!AJ$5</f>
        <v>13</v>
      </c>
      <c r="D55" s="27">
        <f>[1]survey!AK$5</f>
        <v>2</v>
      </c>
      <c r="E55" s="23">
        <f t="shared" si="2"/>
        <v>15</v>
      </c>
      <c r="F55" s="25">
        <f>E55/E63</f>
        <v>3.7783375314861464E-2</v>
      </c>
    </row>
    <row r="56" spans="1:6" ht="18" x14ac:dyDescent="0.25">
      <c r="A56" s="21" t="s">
        <v>44</v>
      </c>
      <c r="B56" s="27">
        <f>[1]survey!AI$7</f>
        <v>16</v>
      </c>
      <c r="C56" s="27">
        <f>[1]survey!AJ$7</f>
        <v>25</v>
      </c>
      <c r="D56" s="27">
        <f>[1]survey!AK$7</f>
        <v>39</v>
      </c>
      <c r="E56" s="23">
        <f t="shared" si="2"/>
        <v>80</v>
      </c>
      <c r="F56" s="25">
        <f>E56/E63</f>
        <v>0.20151133501259447</v>
      </c>
    </row>
    <row r="57" spans="1:6" ht="18" x14ac:dyDescent="0.25">
      <c r="A57" s="21" t="s">
        <v>45</v>
      </c>
      <c r="B57" s="27">
        <f>[1]survey!AI$10</f>
        <v>4</v>
      </c>
      <c r="C57" s="27">
        <f>[1]survey!AJ$10</f>
        <v>1</v>
      </c>
      <c r="D57" s="27">
        <f>[1]survey!AK$10</f>
        <v>3</v>
      </c>
      <c r="E57" s="23">
        <f t="shared" si="2"/>
        <v>8</v>
      </c>
      <c r="F57" s="25">
        <f>E57/E63</f>
        <v>2.0151133501259445E-2</v>
      </c>
    </row>
    <row r="58" spans="1:6" ht="18" x14ac:dyDescent="0.25">
      <c r="A58" s="21" t="s">
        <v>46</v>
      </c>
      <c r="B58" s="27">
        <f>[1]survey!AI$12</f>
        <v>1</v>
      </c>
      <c r="C58" s="27">
        <f>[1]survey!AJ$12</f>
        <v>2</v>
      </c>
      <c r="D58" s="27">
        <f>[1]survey!AK$12</f>
        <v>0</v>
      </c>
      <c r="E58" s="23">
        <f t="shared" si="2"/>
        <v>3</v>
      </c>
      <c r="F58" s="25">
        <f>E58/E63</f>
        <v>7.556675062972292E-3</v>
      </c>
    </row>
    <row r="59" spans="1:6" ht="18" x14ac:dyDescent="0.25">
      <c r="A59" s="21" t="s">
        <v>47</v>
      </c>
      <c r="B59" s="27">
        <f>[1]survey!AI$8</f>
        <v>3</v>
      </c>
      <c r="C59" s="27">
        <f>[1]survey!AJ$8</f>
        <v>7</v>
      </c>
      <c r="D59" s="27">
        <f>[1]survey!AK$8</f>
        <v>8</v>
      </c>
      <c r="E59" s="23">
        <f t="shared" si="2"/>
        <v>18</v>
      </c>
      <c r="F59" s="25">
        <f>E59/E63</f>
        <v>4.534005037783375E-2</v>
      </c>
    </row>
    <row r="60" spans="1:6" ht="18" x14ac:dyDescent="0.25">
      <c r="A60" s="21" t="s">
        <v>48</v>
      </c>
      <c r="B60" s="27">
        <f>[1]survey!AI$13</f>
        <v>0</v>
      </c>
      <c r="C60" s="27">
        <f>[1]survey!AJ$13</f>
        <v>0</v>
      </c>
      <c r="D60" s="27">
        <f>[1]survey!AK$13</f>
        <v>3</v>
      </c>
      <c r="E60" s="23">
        <f>SUM(B60:D60)</f>
        <v>3</v>
      </c>
      <c r="F60" s="25">
        <f>E60/E63</f>
        <v>7.556675062972292E-3</v>
      </c>
    </row>
    <row r="61" spans="1:6" ht="18" x14ac:dyDescent="0.25">
      <c r="A61" s="21" t="s">
        <v>49</v>
      </c>
      <c r="B61" s="27">
        <f>[1]survey!AI$9</f>
        <v>2</v>
      </c>
      <c r="C61" s="27">
        <f>[1]survey!AJ$9</f>
        <v>1</v>
      </c>
      <c r="D61" s="27">
        <f>[1]survey!AK$9</f>
        <v>5</v>
      </c>
      <c r="E61" s="23">
        <f>SUM(B61:D61)</f>
        <v>8</v>
      </c>
      <c r="F61" s="25">
        <f>E61/E63</f>
        <v>2.0151133501259445E-2</v>
      </c>
    </row>
    <row r="62" spans="1:6" ht="18" x14ac:dyDescent="0.25">
      <c r="A62" s="21" t="s">
        <v>54</v>
      </c>
      <c r="B62" s="27">
        <f>[1]survey!AI$11+[1]survey!AI$14+[1]survey!AI$15+[1]survey!AI$16+[1]survey!$AI$18+[1]survey!$AI$19</f>
        <v>17</v>
      </c>
      <c r="C62" s="27">
        <f>[1]survey!AJ$11+[1]survey!AJ$14+[1]survey!AJ$15+[1]survey!AJ$16+[1]survey!$AJ$18+[1]survey!$AJ$19</f>
        <v>12</v>
      </c>
      <c r="D62" s="27">
        <f>[1]survey!AK$11+[1]survey!AK$14+[1]survey!AK$15+[1]survey!AK$16+[1]survey!$AK$18+[1]survey!$AK$19</f>
        <v>79</v>
      </c>
      <c r="E62" s="23">
        <f t="shared" ref="E62" si="3">SUM(B62:D62)</f>
        <v>108</v>
      </c>
      <c r="F62" s="25">
        <f>E62/E63</f>
        <v>0.27204030226700254</v>
      </c>
    </row>
    <row r="63" spans="1:6" ht="18" x14ac:dyDescent="0.25">
      <c r="A63" s="22" t="s">
        <v>29</v>
      </c>
      <c r="B63" s="24">
        <f>SUM(B53:B62)</f>
        <v>90</v>
      </c>
      <c r="C63" s="24">
        <f>SUM(C53:C62)</f>
        <v>93</v>
      </c>
      <c r="D63" s="24">
        <f>SUM(D53:D62)</f>
        <v>214</v>
      </c>
      <c r="E63" s="24">
        <f>SUM(E53:E62)</f>
        <v>397</v>
      </c>
      <c r="F63" s="26">
        <f>SUM(F53:F62)</f>
        <v>1</v>
      </c>
    </row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57" spans="1:3" ht="15.75" x14ac:dyDescent="0.25">
      <c r="A157" s="18" t="s">
        <v>56</v>
      </c>
      <c r="B157" s="19" t="s">
        <v>3</v>
      </c>
      <c r="C157" s="19" t="s">
        <v>2</v>
      </c>
    </row>
    <row r="158" spans="1:3" ht="18" x14ac:dyDescent="0.25">
      <c r="A158" s="21" t="s">
        <v>36</v>
      </c>
      <c r="B158" s="23">
        <f>[1]survey!$AH$22</f>
        <v>97</v>
      </c>
      <c r="C158" s="28" t="e">
        <f>B158/B170</f>
        <v>#REF!</v>
      </c>
    </row>
    <row r="159" spans="1:3" ht="18" x14ac:dyDescent="0.25">
      <c r="A159" s="21" t="s">
        <v>0</v>
      </c>
      <c r="B159" s="23">
        <f>[1]survey!$AH$23</f>
        <v>20</v>
      </c>
      <c r="C159" s="28" t="e">
        <f>B159/B170</f>
        <v>#REF!</v>
      </c>
    </row>
    <row r="160" spans="1:3" ht="18" x14ac:dyDescent="0.25">
      <c r="A160" s="21" t="s">
        <v>20</v>
      </c>
      <c r="B160" s="23">
        <f>[1]survey!$AH$24</f>
        <v>2</v>
      </c>
      <c r="C160" s="28" t="e">
        <f>B160/B170</f>
        <v>#REF!</v>
      </c>
    </row>
    <row r="161" spans="1:3" ht="18" x14ac:dyDescent="0.25">
      <c r="A161" s="21" t="s">
        <v>1</v>
      </c>
      <c r="B161" s="23">
        <f>[1]survey!$AH$25</f>
        <v>0</v>
      </c>
      <c r="C161" s="28" t="e">
        <f>B161/B170</f>
        <v>#REF!</v>
      </c>
    </row>
    <row r="162" spans="1:3" ht="18" x14ac:dyDescent="0.25">
      <c r="A162" s="21" t="s">
        <v>37</v>
      </c>
      <c r="B162" s="23">
        <f>[1]survey!$AH$26</f>
        <v>3</v>
      </c>
      <c r="C162" s="28" t="e">
        <f>B162/B170</f>
        <v>#REF!</v>
      </c>
    </row>
    <row r="163" spans="1:3" ht="18" x14ac:dyDescent="0.25">
      <c r="A163" s="21" t="s">
        <v>38</v>
      </c>
      <c r="B163" s="23">
        <f>[1]survey!$AH$28</f>
        <v>9</v>
      </c>
      <c r="C163" s="28" t="e">
        <f>B163/B170</f>
        <v>#REF!</v>
      </c>
    </row>
    <row r="164" spans="1:3" ht="18" x14ac:dyDescent="0.25">
      <c r="A164" s="21" t="s">
        <v>39</v>
      </c>
      <c r="B164" s="23">
        <f>[1]survey!$AH$44</f>
        <v>2</v>
      </c>
      <c r="C164" s="28" t="e">
        <f>B164/B170</f>
        <v>#REF!</v>
      </c>
    </row>
    <row r="165" spans="1:3" ht="18" x14ac:dyDescent="0.25">
      <c r="A165" s="21" t="s">
        <v>27</v>
      </c>
      <c r="B165" s="23">
        <f>[1]survey!$AH$29</f>
        <v>2</v>
      </c>
      <c r="C165" s="28" t="e">
        <f>B165/B170</f>
        <v>#REF!</v>
      </c>
    </row>
    <row r="166" spans="1:3" ht="18" x14ac:dyDescent="0.25">
      <c r="A166" s="21" t="s">
        <v>55</v>
      </c>
      <c r="B166" s="23">
        <f>[1]survey!$AH$31</f>
        <v>399</v>
      </c>
      <c r="C166" s="28" t="e">
        <f>B166/B170</f>
        <v>#REF!</v>
      </c>
    </row>
    <row r="167" spans="1:3" ht="18" x14ac:dyDescent="0.25">
      <c r="A167" s="21" t="s">
        <v>50</v>
      </c>
      <c r="B167" s="23" t="e">
        <f>#REF!+#REF!+#REF!+E14</f>
        <v>#REF!</v>
      </c>
      <c r="C167" s="28" t="e">
        <f>B167/B170</f>
        <v>#REF!</v>
      </c>
    </row>
    <row r="168" spans="1:3" ht="18" x14ac:dyDescent="0.25">
      <c r="A168" s="21" t="s">
        <v>28</v>
      </c>
      <c r="B168" s="23">
        <f>[1]survey!$AH$30</f>
        <v>0</v>
      </c>
      <c r="C168" s="28" t="e">
        <f>B168/B170</f>
        <v>#REF!</v>
      </c>
    </row>
    <row r="169" spans="1:3" ht="18" x14ac:dyDescent="0.25">
      <c r="A169" s="21" t="s">
        <v>41</v>
      </c>
      <c r="B169" s="23">
        <f>[1]survey!$AH$45</f>
        <v>8</v>
      </c>
      <c r="C169" s="28" t="e">
        <f>B169/B170</f>
        <v>#REF!</v>
      </c>
    </row>
    <row r="170" spans="1:3" ht="18" x14ac:dyDescent="0.25">
      <c r="A170" s="22" t="s">
        <v>29</v>
      </c>
      <c r="B170" s="24" t="e">
        <f>SUM(B158:B168)</f>
        <v>#REF!</v>
      </c>
      <c r="C170" s="26" t="e">
        <f>SUM(C158:C168)</f>
        <v>#REF!</v>
      </c>
    </row>
  </sheetData>
  <mergeCells count="1">
    <mergeCell ref="A1:F6"/>
  </mergeCells>
  <pageMargins left="0.7" right="0.7" top="0.75" bottom="0.75" header="0.3" footer="0.3"/>
  <pageSetup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1"/>
  <sheetViews>
    <sheetView workbookViewId="0">
      <selection activeCell="A18" sqref="A18"/>
    </sheetView>
  </sheetViews>
  <sheetFormatPr baseColWidth="10" defaultRowHeight="15" x14ac:dyDescent="0.25"/>
  <cols>
    <col min="1" max="1" width="49.5703125" bestFit="1" customWidth="1"/>
    <col min="2" max="2" width="11.85546875" bestFit="1" customWidth="1"/>
    <col min="3" max="3" width="14.7109375" bestFit="1" customWidth="1"/>
    <col min="4" max="4" width="15.28515625" bestFit="1" customWidth="1"/>
    <col min="5" max="5" width="17.28515625" customWidth="1"/>
    <col min="9" max="9" width="49.5703125" bestFit="1" customWidth="1"/>
    <col min="10" max="10" width="18.42578125" customWidth="1"/>
  </cols>
  <sheetData>
    <row r="1" spans="1:9" ht="15" customHeight="1" x14ac:dyDescent="0.25">
      <c r="A1" s="34" t="s">
        <v>32</v>
      </c>
      <c r="B1" s="34"/>
      <c r="C1" s="34"/>
      <c r="D1" s="34"/>
      <c r="E1" s="34"/>
    </row>
    <row r="2" spans="1:9" ht="15" customHeight="1" x14ac:dyDescent="0.25">
      <c r="A2" s="34"/>
      <c r="B2" s="34"/>
      <c r="C2" s="34"/>
      <c r="D2" s="34"/>
      <c r="E2" s="34"/>
    </row>
    <row r="3" spans="1:9" ht="15" customHeight="1" x14ac:dyDescent="0.25">
      <c r="A3" s="34"/>
      <c r="B3" s="34"/>
      <c r="C3" s="34"/>
      <c r="D3" s="34"/>
      <c r="E3" s="34"/>
    </row>
    <row r="4" spans="1:9" ht="15" customHeight="1" x14ac:dyDescent="0.25">
      <c r="A4" s="34"/>
      <c r="B4" s="34"/>
      <c r="C4" s="34"/>
      <c r="D4" s="34"/>
      <c r="E4" s="34"/>
    </row>
    <row r="5" spans="1:9" ht="15" customHeight="1" x14ac:dyDescent="0.25">
      <c r="A5" s="34"/>
      <c r="B5" s="34"/>
      <c r="C5" s="34"/>
      <c r="D5" s="34"/>
      <c r="E5" s="34"/>
    </row>
    <row r="6" spans="1:9" ht="15" customHeight="1" x14ac:dyDescent="0.25">
      <c r="A6" s="34"/>
      <c r="B6" s="34"/>
      <c r="C6" s="34"/>
      <c r="D6" s="34"/>
      <c r="E6" s="34"/>
    </row>
    <row r="7" spans="1:9" ht="15.75" x14ac:dyDescent="0.25">
      <c r="A7" s="18" t="s">
        <v>10</v>
      </c>
      <c r="B7" s="18" t="s">
        <v>40</v>
      </c>
      <c r="C7" s="19" t="s">
        <v>34</v>
      </c>
      <c r="D7" s="19" t="s">
        <v>35</v>
      </c>
      <c r="E7" s="36" t="s">
        <v>3</v>
      </c>
    </row>
    <row r="8" spans="1:9" x14ac:dyDescent="0.25">
      <c r="A8" s="10" t="s">
        <v>30</v>
      </c>
      <c r="B8" s="35">
        <f>[1]survey!AI36</f>
        <v>293</v>
      </c>
      <c r="C8" s="35">
        <f>[1]survey!AJ36</f>
        <v>6</v>
      </c>
      <c r="D8" s="35">
        <f>[1]survey!AK36</f>
        <v>239</v>
      </c>
      <c r="E8" s="35">
        <f>SUM(B8:D8)</f>
        <v>538</v>
      </c>
    </row>
    <row r="9" spans="1:9" x14ac:dyDescent="0.25">
      <c r="A9" s="10" t="s">
        <v>4</v>
      </c>
      <c r="B9" s="35">
        <f>[1]survey!AI37</f>
        <v>2</v>
      </c>
      <c r="C9" s="35">
        <f>[1]survey!AJ37</f>
        <v>1</v>
      </c>
      <c r="D9" s="35">
        <f>[1]survey!AK37</f>
        <v>20</v>
      </c>
      <c r="E9" s="35">
        <f t="shared" ref="E9:E15" si="0">SUM(B9:D9)</f>
        <v>23</v>
      </c>
    </row>
    <row r="10" spans="1:9" x14ac:dyDescent="0.25">
      <c r="A10" s="10" t="s">
        <v>5</v>
      </c>
      <c r="B10" s="35">
        <f>[1]survey!AI38</f>
        <v>0</v>
      </c>
      <c r="C10" s="35">
        <f>[1]survey!AJ38</f>
        <v>0</v>
      </c>
      <c r="D10" s="35">
        <f>[1]survey!AK38</f>
        <v>3</v>
      </c>
      <c r="E10" s="35">
        <f t="shared" si="0"/>
        <v>3</v>
      </c>
      <c r="I10" s="4"/>
    </row>
    <row r="11" spans="1:9" x14ac:dyDescent="0.25">
      <c r="A11" s="10" t="s">
        <v>6</v>
      </c>
      <c r="B11" s="35">
        <f>[1]survey!AI39</f>
        <v>225</v>
      </c>
      <c r="C11" s="35">
        <f>[1]survey!AJ39</f>
        <v>0</v>
      </c>
      <c r="D11" s="35">
        <f>[1]survey!AK39</f>
        <v>0</v>
      </c>
      <c r="E11" s="35">
        <f>SUM(B11:D11)</f>
        <v>225</v>
      </c>
      <c r="I11" s="5"/>
    </row>
    <row r="12" spans="1:9" x14ac:dyDescent="0.25">
      <c r="A12" s="10" t="s">
        <v>7</v>
      </c>
      <c r="B12" s="35">
        <f>[1]survey!AI40</f>
        <v>0</v>
      </c>
      <c r="C12" s="35">
        <f>[1]survey!AJ40</f>
        <v>0</v>
      </c>
      <c r="D12" s="35">
        <f>[1]survey!AK40</f>
        <v>0</v>
      </c>
      <c r="E12" s="35">
        <f>SUM(B12:D12)</f>
        <v>0</v>
      </c>
    </row>
    <row r="13" spans="1:9" x14ac:dyDescent="0.25">
      <c r="A13" s="10" t="s">
        <v>31</v>
      </c>
      <c r="B13" s="35">
        <f>[1]survey!AI$43</f>
        <v>109</v>
      </c>
      <c r="C13" s="35">
        <f>[1]survey!AJ$43</f>
        <v>3</v>
      </c>
      <c r="D13" s="35">
        <f>[1]survey!AK$43</f>
        <v>153</v>
      </c>
      <c r="E13" s="35">
        <f t="shared" si="0"/>
        <v>265</v>
      </c>
    </row>
    <row r="14" spans="1:9" x14ac:dyDescent="0.25">
      <c r="A14" s="10" t="s">
        <v>8</v>
      </c>
      <c r="B14" s="35">
        <f>[1]survey!AI$41</f>
        <v>0</v>
      </c>
      <c r="C14" s="35">
        <f>[1]survey!AJ$41</f>
        <v>0</v>
      </c>
      <c r="D14" s="35">
        <f>[1]survey!AK$41</f>
        <v>0</v>
      </c>
      <c r="E14" s="35">
        <f t="shared" si="0"/>
        <v>0</v>
      </c>
    </row>
    <row r="15" spans="1:9" x14ac:dyDescent="0.25">
      <c r="A15" s="10" t="s">
        <v>9</v>
      </c>
      <c r="B15" s="35">
        <f>[1]survey!AI$42</f>
        <v>7</v>
      </c>
      <c r="C15" s="35">
        <f>[1]survey!AJ$42</f>
        <v>0</v>
      </c>
      <c r="D15" s="35">
        <f>[1]survey!AK$42</f>
        <v>1</v>
      </c>
      <c r="E15" s="35">
        <f t="shared" si="0"/>
        <v>8</v>
      </c>
    </row>
    <row r="18" spans="1:5" ht="15" customHeight="1" x14ac:dyDescent="0.25">
      <c r="A18" s="34"/>
      <c r="B18" s="34"/>
      <c r="C18" s="34"/>
      <c r="D18" s="34"/>
      <c r="E18" s="34"/>
    </row>
    <row r="19" spans="1:5" ht="15" customHeight="1" x14ac:dyDescent="0.25">
      <c r="A19" s="34"/>
      <c r="B19" s="34"/>
      <c r="C19" s="34"/>
      <c r="D19" s="34"/>
      <c r="E19" s="34"/>
    </row>
    <row r="20" spans="1:5" ht="15" customHeight="1" x14ac:dyDescent="0.25">
      <c r="A20" s="34"/>
      <c r="B20" s="34"/>
      <c r="C20" s="34"/>
      <c r="D20" s="34"/>
      <c r="E20" s="34"/>
    </row>
    <row r="21" spans="1:5" ht="15" customHeight="1" x14ac:dyDescent="0.25">
      <c r="A21" s="34"/>
      <c r="B21" s="34"/>
      <c r="C21" s="34"/>
      <c r="D21" s="34"/>
      <c r="E21" s="34"/>
    </row>
    <row r="22" spans="1:5" ht="15" customHeight="1" x14ac:dyDescent="0.25">
      <c r="A22" s="34"/>
      <c r="B22" s="34"/>
      <c r="C22" s="34"/>
      <c r="D22" s="34"/>
      <c r="E22" s="34"/>
    </row>
    <row r="23" spans="1:5" ht="15" customHeight="1" x14ac:dyDescent="0.25">
      <c r="A23" s="34"/>
      <c r="B23" s="34"/>
      <c r="C23" s="34"/>
      <c r="D23" s="34"/>
      <c r="E23" s="34"/>
    </row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</sheetData>
  <pageMargins left="0.7" right="0.7" top="0.75" bottom="0.75" header="0.3" footer="0.3"/>
  <pageSetup paperSize="9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1"/>
  <sheetViews>
    <sheetView tabSelected="1" workbookViewId="0">
      <selection activeCell="E24" sqref="E24"/>
    </sheetView>
  </sheetViews>
  <sheetFormatPr baseColWidth="10" defaultRowHeight="15" x14ac:dyDescent="0.25"/>
  <cols>
    <col min="1" max="1" width="45.28515625" bestFit="1" customWidth="1"/>
    <col min="2" max="2" width="23.7109375" bestFit="1" customWidth="1"/>
    <col min="3" max="3" width="20.5703125" bestFit="1" customWidth="1"/>
    <col min="4" max="4" width="20.140625" bestFit="1" customWidth="1"/>
    <col min="5" max="5" width="20.140625" customWidth="1"/>
    <col min="6" max="6" width="9.85546875" bestFit="1" customWidth="1"/>
    <col min="7" max="7" width="10.28515625" customWidth="1"/>
  </cols>
  <sheetData>
    <row r="1" spans="1:8" x14ac:dyDescent="0.25">
      <c r="A1" s="37" t="s">
        <v>32</v>
      </c>
      <c r="B1" s="37"/>
      <c r="C1" s="37"/>
      <c r="D1" s="37"/>
      <c r="E1" s="37"/>
      <c r="F1" s="37"/>
      <c r="G1" s="37"/>
    </row>
    <row r="2" spans="1:8" x14ac:dyDescent="0.25">
      <c r="A2" s="37"/>
      <c r="B2" s="37"/>
      <c r="C2" s="37"/>
      <c r="D2" s="37"/>
      <c r="E2" s="37"/>
      <c r="F2" s="37"/>
      <c r="G2" s="37"/>
    </row>
    <row r="3" spans="1:8" x14ac:dyDescent="0.25">
      <c r="A3" s="37"/>
      <c r="B3" s="37"/>
      <c r="C3" s="37"/>
      <c r="D3" s="37"/>
      <c r="E3" s="37"/>
      <c r="F3" s="37"/>
      <c r="G3" s="37"/>
    </row>
    <row r="4" spans="1:8" x14ac:dyDescent="0.25">
      <c r="A4" s="37"/>
      <c r="B4" s="37"/>
      <c r="C4" s="37"/>
      <c r="D4" s="37"/>
      <c r="E4" s="37"/>
      <c r="F4" s="37"/>
      <c r="G4" s="37"/>
    </row>
    <row r="5" spans="1:8" x14ac:dyDescent="0.25">
      <c r="A5" s="37"/>
      <c r="B5" s="37"/>
      <c r="C5" s="37"/>
      <c r="D5" s="37"/>
      <c r="E5" s="37"/>
      <c r="F5" s="37"/>
      <c r="G5" s="37"/>
    </row>
    <row r="6" spans="1:8" x14ac:dyDescent="0.25">
      <c r="A6" s="37"/>
      <c r="B6" s="37"/>
      <c r="C6" s="37"/>
      <c r="D6" s="37"/>
      <c r="E6" s="37"/>
      <c r="F6" s="37"/>
      <c r="G6" s="37"/>
      <c r="H6" s="1"/>
    </row>
    <row r="7" spans="1:8" ht="12.6" customHeight="1" x14ac:dyDescent="0.25">
      <c r="A7" s="41" t="s">
        <v>58</v>
      </c>
      <c r="B7" s="42"/>
      <c r="C7" s="42"/>
      <c r="D7" s="42"/>
      <c r="E7" s="42"/>
      <c r="F7" s="42"/>
      <c r="G7" s="42"/>
      <c r="H7" s="43"/>
    </row>
    <row r="8" spans="1:8" x14ac:dyDescent="0.25">
      <c r="A8" s="17" t="s">
        <v>11</v>
      </c>
      <c r="B8" s="38" t="s">
        <v>12</v>
      </c>
      <c r="C8" s="44"/>
      <c r="D8" s="44"/>
      <c r="E8" s="39"/>
      <c r="F8" s="38" t="s">
        <v>13</v>
      </c>
      <c r="G8" s="39"/>
      <c r="H8" s="40" t="s">
        <v>57</v>
      </c>
    </row>
    <row r="9" spans="1:8" x14ac:dyDescent="0.25">
      <c r="A9" s="20"/>
      <c r="B9" s="29" t="s">
        <v>60</v>
      </c>
      <c r="C9" s="20" t="s">
        <v>61</v>
      </c>
      <c r="D9" s="20" t="s">
        <v>62</v>
      </c>
      <c r="E9" s="20" t="s">
        <v>63</v>
      </c>
      <c r="F9" s="29" t="s">
        <v>14</v>
      </c>
      <c r="G9" s="17" t="s">
        <v>15</v>
      </c>
      <c r="H9" s="40"/>
    </row>
    <row r="10" spans="1:8" ht="24" x14ac:dyDescent="0.25">
      <c r="A10" s="20"/>
      <c r="B10" s="20"/>
      <c r="C10" s="20"/>
      <c r="D10" s="20"/>
      <c r="E10" s="20"/>
      <c r="F10" s="30" t="s">
        <v>59</v>
      </c>
      <c r="G10" s="30" t="s">
        <v>16</v>
      </c>
      <c r="H10" s="40"/>
    </row>
    <row r="11" spans="1:8" x14ac:dyDescent="0.25">
      <c r="A11" s="10" t="s">
        <v>30</v>
      </c>
      <c r="B11" s="20">
        <f>'Data Cruda de Afecciones '!E8</f>
        <v>538</v>
      </c>
      <c r="C11" s="20" t="e">
        <f>'Data Cruda de Afecciones '!#REF!</f>
        <v>#REF!</v>
      </c>
      <c r="D11" s="20" t="e">
        <f>'Data Cruda de Afecciones '!#REF!</f>
        <v>#REF!</v>
      </c>
      <c r="E11" s="20" t="e">
        <f>'Data Cruda de Afecciones '!#REF!</f>
        <v>#REF!</v>
      </c>
      <c r="F11" s="31" t="e">
        <f>D11-E11</f>
        <v>#REF!</v>
      </c>
      <c r="G11" s="32" t="e">
        <f>E11/D11</f>
        <v>#REF!</v>
      </c>
      <c r="H11" s="10" t="e" cm="1">
        <f t="array" ref="H11">_xlfn.IFS(E11&gt;D11,"AUMENTO",E11&lt;D11,"DISMINUYO",E11=D11,"CONSTANTE")</f>
        <v>#REF!</v>
      </c>
    </row>
    <row r="12" spans="1:8" x14ac:dyDescent="0.25">
      <c r="A12" s="10" t="s">
        <v>4</v>
      </c>
      <c r="B12" s="35">
        <f>'Data Cruda de Afecciones '!E9</f>
        <v>23</v>
      </c>
      <c r="C12" s="35" t="e">
        <f>'Data Cruda de Afecciones '!#REF!</f>
        <v>#REF!</v>
      </c>
      <c r="D12" s="35" t="e">
        <f>'Data Cruda de Afecciones '!#REF!</f>
        <v>#REF!</v>
      </c>
      <c r="E12" s="35" t="e">
        <f>'Data Cruda de Afecciones '!#REF!</f>
        <v>#REF!</v>
      </c>
      <c r="F12" s="31" t="e">
        <f t="shared" ref="F12:F18" si="0">D12-E12</f>
        <v>#REF!</v>
      </c>
      <c r="G12" s="32" t="e">
        <f>E12/D12</f>
        <v>#REF!</v>
      </c>
      <c r="H12" s="10" t="e" cm="1">
        <f t="array" ref="H12">_xlfn.IFS(E12&gt;D12,"AUMENTO",E12&lt;D12,"DISMINUYO",E12=D12,"CONSTANTE")</f>
        <v>#REF!</v>
      </c>
    </row>
    <row r="13" spans="1:8" x14ac:dyDescent="0.25">
      <c r="A13" s="10" t="s">
        <v>5</v>
      </c>
      <c r="B13" s="35">
        <f>'Data Cruda de Afecciones '!E10</f>
        <v>3</v>
      </c>
      <c r="C13" s="35" t="e">
        <f>'Data Cruda de Afecciones '!#REF!</f>
        <v>#REF!</v>
      </c>
      <c r="D13" s="35" t="e">
        <f>'Data Cruda de Afecciones '!#REF!</f>
        <v>#REF!</v>
      </c>
      <c r="E13" s="35" t="e">
        <f>'Data Cruda de Afecciones '!#REF!</f>
        <v>#REF!</v>
      </c>
      <c r="F13" s="31" t="e">
        <f t="shared" si="0"/>
        <v>#REF!</v>
      </c>
      <c r="G13" s="32" t="e">
        <f t="shared" ref="G13:G18" si="1">E13/D13</f>
        <v>#REF!</v>
      </c>
      <c r="H13" s="10" t="e" cm="1">
        <f t="array" ref="H13">_xlfn.IFS(E13&gt;D13,"AUMENTO",E13&lt;D13,"DISMINUYO",E13=D13,"CONSTANTE")</f>
        <v>#REF!</v>
      </c>
    </row>
    <row r="14" spans="1:8" x14ac:dyDescent="0.25">
      <c r="A14" s="10" t="s">
        <v>6</v>
      </c>
      <c r="B14" s="35">
        <f>'Data Cruda de Afecciones '!E11</f>
        <v>225</v>
      </c>
      <c r="C14" s="35" t="e">
        <f>'Data Cruda de Afecciones '!#REF!</f>
        <v>#REF!</v>
      </c>
      <c r="D14" s="35" t="e">
        <f>'Data Cruda de Afecciones '!#REF!</f>
        <v>#REF!</v>
      </c>
      <c r="E14" s="35" t="e">
        <f>'Data Cruda de Afecciones '!#REF!</f>
        <v>#REF!</v>
      </c>
      <c r="F14" s="31" t="e">
        <f t="shared" si="0"/>
        <v>#REF!</v>
      </c>
      <c r="G14" s="32" t="e">
        <f t="shared" si="1"/>
        <v>#REF!</v>
      </c>
      <c r="H14" s="10" t="e" cm="1">
        <f t="array" ref="H14">_xlfn.IFS(E14&gt;D14,"AUMENTO",E14&lt;D14,"DISMINUYO",E14=D14,"CONSTANTE")</f>
        <v>#REF!</v>
      </c>
    </row>
    <row r="15" spans="1:8" x14ac:dyDescent="0.25">
      <c r="A15" s="10" t="s">
        <v>7</v>
      </c>
      <c r="B15" s="35">
        <f>'Data Cruda de Afecciones '!E12</f>
        <v>0</v>
      </c>
      <c r="C15" s="35" t="e">
        <f>'Data Cruda de Afecciones '!#REF!</f>
        <v>#REF!</v>
      </c>
      <c r="D15" s="35" t="e">
        <f>'Data Cruda de Afecciones '!#REF!</f>
        <v>#REF!</v>
      </c>
      <c r="E15" s="35" t="e">
        <f>'Data Cruda de Afecciones '!#REF!</f>
        <v>#REF!</v>
      </c>
      <c r="F15" s="31" t="e">
        <f t="shared" si="0"/>
        <v>#REF!</v>
      </c>
      <c r="G15" s="32" t="e">
        <f t="shared" si="1"/>
        <v>#REF!</v>
      </c>
      <c r="H15" s="10" t="e" cm="1">
        <f t="array" ref="H15">_xlfn.IFS(E15&gt;D15,"AUMENTO",E15&lt;D15,"DISMINUYO",E15=D15,"CONSTANTE")</f>
        <v>#REF!</v>
      </c>
    </row>
    <row r="16" spans="1:8" x14ac:dyDescent="0.25">
      <c r="A16" s="10" t="s">
        <v>31</v>
      </c>
      <c r="B16" s="35">
        <f>'Data Cruda de Afecciones '!E13</f>
        <v>265</v>
      </c>
      <c r="C16" s="35" t="e">
        <f>'Data Cruda de Afecciones '!#REF!</f>
        <v>#REF!</v>
      </c>
      <c r="D16" s="35" t="e">
        <f>'Data Cruda de Afecciones '!#REF!</f>
        <v>#REF!</v>
      </c>
      <c r="E16" s="35" t="e">
        <f>'Data Cruda de Afecciones '!#REF!</f>
        <v>#REF!</v>
      </c>
      <c r="F16" s="31" t="e">
        <f t="shared" si="0"/>
        <v>#REF!</v>
      </c>
      <c r="G16" s="32" t="e">
        <f t="shared" si="1"/>
        <v>#REF!</v>
      </c>
      <c r="H16" s="10" t="e" cm="1">
        <f t="array" ref="H16">_xlfn.IFS(E16&gt;D16,"AUMENTO",E16&lt;D16,"DISMINUYO",E16=D16,"CONSTANTE")</f>
        <v>#REF!</v>
      </c>
    </row>
    <row r="17" spans="1:8" x14ac:dyDescent="0.25">
      <c r="A17" s="10" t="s">
        <v>8</v>
      </c>
      <c r="B17" s="35">
        <f>'Data Cruda de Afecciones '!E14</f>
        <v>0</v>
      </c>
      <c r="C17" s="35" t="e">
        <f>'Data Cruda de Afecciones '!#REF!</f>
        <v>#REF!</v>
      </c>
      <c r="D17" s="35" t="e">
        <f>'Data Cruda de Afecciones '!#REF!</f>
        <v>#REF!</v>
      </c>
      <c r="E17" s="35" t="e">
        <f>'Data Cruda de Afecciones '!#REF!</f>
        <v>#REF!</v>
      </c>
      <c r="F17" s="31" t="e">
        <f t="shared" si="0"/>
        <v>#REF!</v>
      </c>
      <c r="G17" s="32" t="e">
        <f t="shared" si="1"/>
        <v>#REF!</v>
      </c>
      <c r="H17" s="10" t="e" cm="1">
        <f t="array" ref="H17">_xlfn.IFS(E17&gt;D17,"AUMENTO",E17&lt;D17,"DISMINUYO",E17=D17,"CONSTANTE")</f>
        <v>#REF!</v>
      </c>
    </row>
    <row r="18" spans="1:8" x14ac:dyDescent="0.25">
      <c r="A18" s="10" t="s">
        <v>9</v>
      </c>
      <c r="B18" s="35">
        <f>'Data Cruda de Afecciones '!E15</f>
        <v>8</v>
      </c>
      <c r="C18" s="35" t="e">
        <f>'Data Cruda de Afecciones '!#REF!</f>
        <v>#REF!</v>
      </c>
      <c r="D18" s="35" t="e">
        <f>'Data Cruda de Afecciones '!#REF!</f>
        <v>#REF!</v>
      </c>
      <c r="E18" s="35" t="e">
        <f>'Data Cruda de Afecciones '!#REF!</f>
        <v>#REF!</v>
      </c>
      <c r="F18" s="31" t="e">
        <f t="shared" si="0"/>
        <v>#REF!</v>
      </c>
      <c r="G18" s="32" t="e">
        <f t="shared" si="1"/>
        <v>#REF!</v>
      </c>
      <c r="H18" s="10" t="e" cm="1">
        <f t="array" ref="H18">_xlfn.IFS(E18&gt;D18,"AUMENTO",E18&lt;D18,"DISMINUYO",E18=D18,"CONSTANTE")</f>
        <v>#REF!</v>
      </c>
    </row>
    <row r="19" spans="1:8" x14ac:dyDescent="0.25">
      <c r="G19" s="2"/>
    </row>
    <row r="20" spans="1:8" x14ac:dyDescent="0.25">
      <c r="G20" s="2"/>
    </row>
    <row r="21" spans="1:8" x14ac:dyDescent="0.25">
      <c r="G21" s="2"/>
    </row>
  </sheetData>
  <mergeCells count="5">
    <mergeCell ref="A1:G6"/>
    <mergeCell ref="F8:G8"/>
    <mergeCell ref="H8:H10"/>
    <mergeCell ref="A7:H7"/>
    <mergeCell ref="B8:E8"/>
  </mergeCells>
  <conditionalFormatting sqref="H11:H18">
    <cfRule type="containsText" dxfId="3" priority="1" operator="containsText" text="DISMINUYO">
      <formula>NOT(ISERROR(SEARCH("DISMINUYO",H11)))</formula>
    </cfRule>
    <cfRule type="containsText" dxfId="2" priority="2" operator="containsText" text="CONSTANTE">
      <formula>NOT(ISERROR(SEARCH("CONSTANTE",H11)))</formula>
    </cfRule>
    <cfRule type="containsText" dxfId="1" priority="3" operator="containsText" text="DISMINUYO">
      <formula>NOT(ISERROR(SEARCH("DISMINUYO",H11)))</formula>
    </cfRule>
    <cfRule type="containsText" dxfId="0" priority="4" operator="containsText" text="AUMENTO">
      <formula>NOT(ISERROR(SEARCH("AUMENTO",H11)))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Data Cruda de Hechos</vt:lpstr>
      <vt:lpstr>Data Cruda de Afecciones </vt:lpstr>
      <vt:lpstr>Data de la Variables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Departamento OAI</dc:creator>
  <cp:lastModifiedBy>Departameto OAI</cp:lastModifiedBy>
  <dcterms:created xsi:type="dcterms:W3CDTF">2022-04-27T15:56:57Z</dcterms:created>
  <dcterms:modified xsi:type="dcterms:W3CDTF">2024-04-12T13:59:47Z</dcterms:modified>
</cp:coreProperties>
</file>